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27470\Documents\Data Science\"/>
    </mc:Choice>
  </mc:AlternateContent>
  <bookViews>
    <workbookView xWindow="0" yWindow="0" windowWidth="21225" windowHeight="11850" activeTab="2"/>
  </bookViews>
  <sheets>
    <sheet name="Data &amp; Analysis" sheetId="1" r:id="rId1"/>
    <sheet name="Error Types" sheetId="2" r:id="rId2"/>
    <sheet name="Waldo Analysis" sheetId="3" r:id="rId3"/>
  </sheets>
  <definedNames>
    <definedName name="_xlchart.v1.0" hidden="1">'Data &amp; Analysis'!$C$6</definedName>
    <definedName name="_xlchart.v1.1" hidden="1">'Data &amp; Analysis'!$C$7:$C$36</definedName>
    <definedName name="_xlchart.v1.2" hidden="1">'Waldo Analysis'!$C$6</definedName>
    <definedName name="_xlchart.v1.3" hidden="1">'Waldo Analysis'!$C$7:$C$36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8" i="1"/>
  <c r="B7" i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7" i="3"/>
  <c r="E36" i="3"/>
  <c r="E35" i="3"/>
  <c r="E34" i="3"/>
  <c r="E33" i="3"/>
  <c r="F33" i="3" s="1"/>
  <c r="G33" i="3" s="1"/>
  <c r="E32" i="3"/>
  <c r="E31" i="3"/>
  <c r="E30" i="3"/>
  <c r="E29" i="3"/>
  <c r="E28" i="3"/>
  <c r="F28" i="3" s="1"/>
  <c r="G28" i="3" s="1"/>
  <c r="E27" i="3"/>
  <c r="E26" i="3"/>
  <c r="E25" i="3"/>
  <c r="F25" i="3" s="1"/>
  <c r="G25" i="3" s="1"/>
  <c r="E24" i="3"/>
  <c r="E23" i="3"/>
  <c r="E22" i="3"/>
  <c r="E21" i="3"/>
  <c r="E20" i="3"/>
  <c r="F20" i="3" s="1"/>
  <c r="G20" i="3" s="1"/>
  <c r="E19" i="3"/>
  <c r="F19" i="3" s="1"/>
  <c r="G19" i="3" s="1"/>
  <c r="E18" i="3"/>
  <c r="F18" i="3" s="1"/>
  <c r="G18" i="3" s="1"/>
  <c r="E17" i="3"/>
  <c r="F17" i="3" s="1"/>
  <c r="G17" i="3" s="1"/>
  <c r="E16" i="3"/>
  <c r="E15" i="3"/>
  <c r="E14" i="3"/>
  <c r="F14" i="3" s="1"/>
  <c r="G14" i="3" s="1"/>
  <c r="E13" i="3"/>
  <c r="E12" i="3"/>
  <c r="F12" i="3" s="1"/>
  <c r="G12" i="3" s="1"/>
  <c r="E11" i="3"/>
  <c r="E10" i="3"/>
  <c r="F10" i="3" s="1"/>
  <c r="G10" i="3" s="1"/>
  <c r="E9" i="3"/>
  <c r="F9" i="3" s="1"/>
  <c r="G9" i="3" s="1"/>
  <c r="E8" i="3"/>
  <c r="F8" i="3" s="1"/>
  <c r="G8" i="3" s="1"/>
  <c r="G7" i="3"/>
  <c r="H7" i="2"/>
  <c r="H6" i="2"/>
  <c r="H5" i="2"/>
  <c r="H8" i="2"/>
  <c r="G7" i="1"/>
  <c r="F31" i="3" l="1"/>
  <c r="G31" i="3" s="1"/>
  <c r="F15" i="3"/>
  <c r="G15" i="3" s="1"/>
  <c r="F13" i="3"/>
  <c r="G13" i="3" s="1"/>
  <c r="F29" i="3"/>
  <c r="G29" i="3" s="1"/>
  <c r="F22" i="3"/>
  <c r="G22" i="3" s="1"/>
  <c r="F36" i="3"/>
  <c r="G36" i="3" s="1"/>
  <c r="F26" i="3"/>
  <c r="G26" i="3" s="1"/>
  <c r="F34" i="3"/>
  <c r="G34" i="3" s="1"/>
  <c r="F23" i="3"/>
  <c r="G23" i="3" s="1"/>
  <c r="F30" i="3"/>
  <c r="G30" i="3" s="1"/>
  <c r="F21" i="3"/>
  <c r="G21" i="3" s="1"/>
  <c r="F35" i="3"/>
  <c r="G35" i="3" s="1"/>
  <c r="F27" i="3"/>
  <c r="G27" i="3" s="1"/>
  <c r="F11" i="3"/>
  <c r="G11" i="3" s="1"/>
  <c r="F32" i="3"/>
  <c r="G32" i="3" s="1"/>
  <c r="F24" i="3"/>
  <c r="G24" i="3" s="1"/>
  <c r="F16" i="3"/>
  <c r="G16" i="3" s="1"/>
  <c r="F11" i="1"/>
  <c r="G11" i="1" s="1"/>
  <c r="F13" i="1"/>
  <c r="G13" i="1" s="1"/>
  <c r="F15" i="1"/>
  <c r="G15" i="1" s="1"/>
  <c r="F19" i="1"/>
  <c r="G19" i="1" s="1"/>
  <c r="F21" i="1"/>
  <c r="G21" i="1" s="1"/>
  <c r="F23" i="1"/>
  <c r="G23" i="1" s="1"/>
  <c r="F27" i="1"/>
  <c r="G27" i="1" s="1"/>
  <c r="F29" i="1"/>
  <c r="G29" i="1" s="1"/>
  <c r="F31" i="1"/>
  <c r="G31" i="1" s="1"/>
  <c r="E9" i="1"/>
  <c r="F9" i="1" s="1"/>
  <c r="G9" i="1" s="1"/>
  <c r="E10" i="1"/>
  <c r="F10" i="1" s="1"/>
  <c r="G10" i="1" s="1"/>
  <c r="E11" i="1"/>
  <c r="E12" i="1"/>
  <c r="F12" i="1" s="1"/>
  <c r="G12" i="1" s="1"/>
  <c r="E13" i="1"/>
  <c r="E14" i="1"/>
  <c r="F14" i="1" s="1"/>
  <c r="G14" i="1" s="1"/>
  <c r="E15" i="1"/>
  <c r="E16" i="1"/>
  <c r="F16" i="1" s="1"/>
  <c r="G16" i="1" s="1"/>
  <c r="E17" i="1"/>
  <c r="F17" i="1" s="1"/>
  <c r="G17" i="1" s="1"/>
  <c r="E18" i="1"/>
  <c r="F18" i="1" s="1"/>
  <c r="G18" i="1" s="1"/>
  <c r="E19" i="1"/>
  <c r="E20" i="1"/>
  <c r="F20" i="1" s="1"/>
  <c r="G20" i="1" s="1"/>
  <c r="E21" i="1"/>
  <c r="E22" i="1"/>
  <c r="F22" i="1" s="1"/>
  <c r="G22" i="1" s="1"/>
  <c r="E23" i="1"/>
  <c r="E24" i="1"/>
  <c r="F24" i="1" s="1"/>
  <c r="G24" i="1" s="1"/>
  <c r="E25" i="1"/>
  <c r="F25" i="1" s="1"/>
  <c r="G25" i="1" s="1"/>
  <c r="E26" i="1"/>
  <c r="F26" i="1" s="1"/>
  <c r="G26" i="1" s="1"/>
  <c r="E27" i="1"/>
  <c r="E28" i="1"/>
  <c r="F28" i="1" s="1"/>
  <c r="G28" i="1" s="1"/>
  <c r="E29" i="1"/>
  <c r="E30" i="1"/>
  <c r="F30" i="1" s="1"/>
  <c r="G30" i="1" s="1"/>
  <c r="E31" i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8" i="1"/>
  <c r="F8" i="1" s="1"/>
  <c r="G8" i="1" s="1"/>
</calcChain>
</file>

<file path=xl/sharedStrings.xml><?xml version="1.0" encoding="utf-8"?>
<sst xmlns="http://schemas.openxmlformats.org/spreadsheetml/2006/main" count="38" uniqueCount="24">
  <si>
    <t>n</t>
  </si>
  <si>
    <t>stdev</t>
  </si>
  <si>
    <t>running mean</t>
  </si>
  <si>
    <t>measure nearest minute</t>
  </si>
  <si>
    <t>z-score</t>
  </si>
  <si>
    <t>final</t>
  </si>
  <si>
    <t xml:space="preserve">null hypothesis </t>
  </si>
  <si>
    <t>t</t>
  </si>
  <si>
    <t>f</t>
  </si>
  <si>
    <t>Outcome</t>
  </si>
  <si>
    <t>Great, should have rejected it</t>
  </si>
  <si>
    <t>Type 2 error</t>
  </si>
  <si>
    <t>Great, should have accepted it</t>
  </si>
  <si>
    <t>Type 1 error</t>
  </si>
  <si>
    <t>Did we reject</t>
  </si>
  <si>
    <t>Example</t>
  </si>
  <si>
    <t>They say 10 minutes is the best, we say 4 but in fact they're correct (maybe we needed more N)</t>
  </si>
  <si>
    <t>They say 10 minutes is the best, we say 9 but 9 is within 95% so the null hypothesis holds.</t>
  </si>
  <si>
    <t>They say 10 minutes is the best, we say 4 and we're correct (we increased N later on and verified)</t>
  </si>
  <si>
    <t>They say 10 minutes is the best, we say 9 but 9 is within 95% so the null hypothesis holds. We are both wrong proven with higher N or another study is conducted and finds we sampled poorly</t>
  </si>
  <si>
    <t>Probability we're right</t>
  </si>
  <si>
    <t>Probability wrong</t>
  </si>
  <si>
    <t>Null Hypothesis True</t>
  </si>
  <si>
    <t>Margin of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</si>
</sst>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6" x14ac:knownFonts="1">
    <font>
      <sz val="11"/>
      <color theme="1"/>
      <name val="Garamond"/>
      <family val="2"/>
    </font>
    <font>
      <b/>
      <sz val="11"/>
      <color theme="1"/>
      <name val="Garamond"/>
      <family val="1"/>
    </font>
    <font>
      <sz val="11"/>
      <color theme="1"/>
      <name val="Garamond"/>
      <family val="2"/>
    </font>
    <font>
      <b/>
      <sz val="12"/>
      <color theme="1"/>
      <name val="Garamond"/>
      <family val="2"/>
    </font>
    <font>
      <sz val="12"/>
      <color theme="1"/>
      <name val="Garamond"/>
      <family val="2"/>
    </font>
    <font>
      <sz val="14"/>
      <color theme="1"/>
      <name val="Garamond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850831146106738E-2"/>
          <c:y val="0.16708333333333336"/>
          <c:w val="0.90286351706036749"/>
          <c:h val="0.61498432487605714"/>
        </c:manualLayout>
      </c:layout>
      <c:lineChart>
        <c:grouping val="standard"/>
        <c:varyColors val="0"/>
        <c:ser>
          <c:idx val="3"/>
          <c:order val="3"/>
          <c:tx>
            <c:strRef>
              <c:f>'Data &amp; Analysis'!$E$6</c:f>
              <c:strCache>
                <c:ptCount val="1"/>
                <c:pt idx="0">
                  <c:v>stdev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&amp; Analysis'!$E$7:$E$36</c:f>
              <c:numCache>
                <c:formatCode>General</c:formatCode>
                <c:ptCount val="30"/>
                <c:pt idx="1">
                  <c:v>2.8284271247461903</c:v>
                </c:pt>
                <c:pt idx="2">
                  <c:v>2.6457513110645907</c:v>
                </c:pt>
                <c:pt idx="3">
                  <c:v>2.9439202887759488</c:v>
                </c:pt>
                <c:pt idx="4">
                  <c:v>2.5495097567963922</c:v>
                </c:pt>
                <c:pt idx="5">
                  <c:v>2.2803508501982761</c:v>
                </c:pt>
                <c:pt idx="6">
                  <c:v>2.2146697055682822</c:v>
                </c:pt>
                <c:pt idx="7">
                  <c:v>2.2038926600773587</c:v>
                </c:pt>
                <c:pt idx="8">
                  <c:v>2.0615528128088303</c:v>
                </c:pt>
                <c:pt idx="9">
                  <c:v>1.9436506316151001</c:v>
                </c:pt>
                <c:pt idx="10">
                  <c:v>1.9400093720485896</c:v>
                </c:pt>
                <c:pt idx="11">
                  <c:v>1.9540168418367889</c:v>
                </c:pt>
                <c:pt idx="12">
                  <c:v>1.9513309067639724</c:v>
                </c:pt>
                <c:pt idx="13">
                  <c:v>1.9611613513818404</c:v>
                </c:pt>
                <c:pt idx="14">
                  <c:v>1.8898223650461361</c:v>
                </c:pt>
                <c:pt idx="15">
                  <c:v>1.8257418583505538</c:v>
                </c:pt>
                <c:pt idx="16">
                  <c:v>1.833110503392269</c:v>
                </c:pt>
                <c:pt idx="17">
                  <c:v>1.8470962903655979</c:v>
                </c:pt>
                <c:pt idx="18">
                  <c:v>1.8527678046673026</c:v>
                </c:pt>
                <c:pt idx="19">
                  <c:v>1.8637822325921867</c:v>
                </c:pt>
                <c:pt idx="20">
                  <c:v>1.8165902124584949</c:v>
                </c:pt>
                <c:pt idx="21">
                  <c:v>1.7728105208558367</c:v>
                </c:pt>
                <c:pt idx="22">
                  <c:v>1.7815479346563374</c:v>
                </c:pt>
                <c:pt idx="23">
                  <c:v>1.7937088125857625</c:v>
                </c:pt>
                <c:pt idx="24">
                  <c:v>1.8009256878986797</c:v>
                </c:pt>
                <c:pt idx="25">
                  <c:v>1.8110770276274832</c:v>
                </c:pt>
                <c:pt idx="26">
                  <c:v>1.7759071354792608</c:v>
                </c:pt>
                <c:pt idx="27">
                  <c:v>1.7427096823731247</c:v>
                </c:pt>
                <c:pt idx="28">
                  <c:v>1.7511431874790218</c:v>
                </c:pt>
                <c:pt idx="29">
                  <c:v>1.7616606585441104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AA-4A83-A6A4-3CF49D3A6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5439488"/>
        <c:axId val="14254448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&amp; Analysis'!$B$6</c15:sqref>
                        </c15:formulaRef>
                      </c:ext>
                    </c:extLst>
                    <c:strCache>
                      <c:ptCount val="1"/>
                      <c:pt idx="0">
                        <c:v>running mean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'Data &amp; Analysis'!$B$7:$B$36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</c:v>
                      </c:pt>
                      <c:pt idx="1">
                        <c:v>4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4.2857142857142856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3.8181818181818183</c:v>
                      </c:pt>
                      <c:pt idx="11">
                        <c:v>4</c:v>
                      </c:pt>
                      <c:pt idx="12">
                        <c:v>4.1538461538461542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3.8823529411764706</c:v>
                      </c:pt>
                      <c:pt idx="17">
                        <c:v>4</c:v>
                      </c:pt>
                      <c:pt idx="18">
                        <c:v>4.1052631578947372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3.9130434782608696</c:v>
                      </c:pt>
                      <c:pt idx="23">
                        <c:v>4</c:v>
                      </c:pt>
                      <c:pt idx="24">
                        <c:v>4.08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3.9310344827586206</c:v>
                      </c:pt>
                      <c:pt idx="29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3AA-4A83-A6A4-3CF49D3A669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&amp; Analysis'!$C$6</c15:sqref>
                        </c15:formulaRef>
                      </c:ext>
                    </c:extLst>
                    <c:strCache>
                      <c:ptCount val="1"/>
                      <c:pt idx="0">
                        <c:v>measure nearest minute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&amp; Analysis'!$C$7:$C$36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</c:v>
                      </c:pt>
                      <c:pt idx="1">
                        <c:v>6</c:v>
                      </c:pt>
                      <c:pt idx="2">
                        <c:v>1</c:v>
                      </c:pt>
                      <c:pt idx="3">
                        <c:v>7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6</c:v>
                      </c:pt>
                      <c:pt idx="7">
                        <c:v>2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2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2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2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2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2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2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2</c:v>
                      </c:pt>
                      <c:pt idx="29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3AA-4A83-A6A4-3CF49D3A669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&amp; Analysis'!$D$6</c15:sqref>
                        </c15:formulaRef>
                      </c:ext>
                    </c:extLst>
                    <c:strCache>
                      <c:ptCount val="1"/>
                      <c:pt idx="0">
                        <c:v>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&amp; Analysis'!$D$7:$D$36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AA-4A83-A6A4-3CF49D3A669D}"/>
                  </c:ext>
                </c:extLst>
              </c15:ser>
            </c15:filteredLineSeries>
          </c:ext>
        </c:extLst>
      </c:lineChart>
      <c:catAx>
        <c:axId val="14254394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444896"/>
        <c:crosses val="autoZero"/>
        <c:auto val="1"/>
        <c:lblAlgn val="ctr"/>
        <c:lblOffset val="100"/>
        <c:noMultiLvlLbl val="0"/>
      </c:catAx>
      <c:valAx>
        <c:axId val="142544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4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850831146106738E-2"/>
          <c:y val="0.16708333333333336"/>
          <c:w val="0.90286351706036749"/>
          <c:h val="0.61498432487605714"/>
        </c:manualLayout>
      </c:layout>
      <c:lineChart>
        <c:grouping val="standard"/>
        <c:varyColors val="0"/>
        <c:ser>
          <c:idx val="3"/>
          <c:order val="3"/>
          <c:tx>
            <c:strRef>
              <c:f>'Waldo Analysis'!$E$6</c:f>
              <c:strCache>
                <c:ptCount val="1"/>
                <c:pt idx="0">
                  <c:v>stdev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'Waldo Analysis'!$E$7:$E$36</c:f>
              <c:numCache>
                <c:formatCode>General</c:formatCode>
                <c:ptCount val="30"/>
                <c:pt idx="1">
                  <c:v>2.1213203435596424</c:v>
                </c:pt>
                <c:pt idx="2">
                  <c:v>1.5275252316519474</c:v>
                </c:pt>
                <c:pt idx="3">
                  <c:v>2.0816659994661326</c:v>
                </c:pt>
                <c:pt idx="4">
                  <c:v>2.1213203435596424</c:v>
                </c:pt>
                <c:pt idx="5">
                  <c:v>2.0655911179772883</c:v>
                </c:pt>
                <c:pt idx="6">
                  <c:v>1.889822365046137</c:v>
                </c:pt>
                <c:pt idx="7">
                  <c:v>2.5599944196367752</c:v>
                </c:pt>
                <c:pt idx="8">
                  <c:v>2.5495097567963922</c:v>
                </c:pt>
                <c:pt idx="9">
                  <c:v>2.4060109910158123</c:v>
                </c:pt>
                <c:pt idx="10">
                  <c:v>2.2843339988236875</c:v>
                </c:pt>
                <c:pt idx="11">
                  <c:v>2.179449471770337</c:v>
                </c:pt>
                <c:pt idx="12">
                  <c:v>2.0878156908535677</c:v>
                </c:pt>
                <c:pt idx="13">
                  <c:v>2.0068563793835699</c:v>
                </c:pt>
                <c:pt idx="14">
                  <c:v>1.9591057240729095</c:v>
                </c:pt>
                <c:pt idx="15">
                  <c:v>1.9137659209004638</c:v>
                </c:pt>
                <c:pt idx="16">
                  <c:v>2.0986690460160422</c:v>
                </c:pt>
                <c:pt idx="17">
                  <c:v>2.0364328674251486</c:v>
                </c:pt>
                <c:pt idx="18">
                  <c:v>2.0232565955562807</c:v>
                </c:pt>
                <c:pt idx="19">
                  <c:v>2.1392325234704352</c:v>
                </c:pt>
                <c:pt idx="20">
                  <c:v>2.1123221255066094</c:v>
                </c:pt>
                <c:pt idx="21">
                  <c:v>2.0639138208123571</c:v>
                </c:pt>
                <c:pt idx="22">
                  <c:v>2.1412566957639965</c:v>
                </c:pt>
                <c:pt idx="23">
                  <c:v>2.1110475454452549</c:v>
                </c:pt>
                <c:pt idx="24">
                  <c:v>2.0720360357226735</c:v>
                </c:pt>
                <c:pt idx="25">
                  <c:v>2.1296442462027816</c:v>
                </c:pt>
                <c:pt idx="26">
                  <c:v>2.1000610491736684</c:v>
                </c:pt>
                <c:pt idx="27">
                  <c:v>2.0714741830409791</c:v>
                </c:pt>
                <c:pt idx="28">
                  <c:v>2.1125941842180951</c:v>
                </c:pt>
                <c:pt idx="29">
                  <c:v>2.0844250013389538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1-415E-B417-125C0441A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5439488"/>
        <c:axId val="14254448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'Waldo Analysis'!$B$6</c15:sqref>
                        </c15:formulaRef>
                      </c:ext>
                    </c:extLst>
                    <c:strCache>
                      <c:ptCount val="1"/>
                      <c:pt idx="0">
                        <c:v>running mean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'Waldo Analysis'!$B$7:$B$36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7</c:v>
                      </c:pt>
                      <c:pt idx="1">
                        <c:v>5.5</c:v>
                      </c:pt>
                      <c:pt idx="2">
                        <c:v>5.666666666666667</c:v>
                      </c:pt>
                      <c:pt idx="3">
                        <c:v>6.5</c:v>
                      </c:pt>
                      <c:pt idx="4">
                        <c:v>7</c:v>
                      </c:pt>
                      <c:pt idx="5">
                        <c:v>7.333333333333333</c:v>
                      </c:pt>
                      <c:pt idx="6">
                        <c:v>7.2857142857142856</c:v>
                      </c:pt>
                      <c:pt idx="7">
                        <c:v>6.625</c:v>
                      </c:pt>
                      <c:pt idx="8">
                        <c:v>6.333333333333333</c:v>
                      </c:pt>
                      <c:pt idx="9">
                        <c:v>6.3</c:v>
                      </c:pt>
                      <c:pt idx="10">
                        <c:v>6.2727272727272725</c:v>
                      </c:pt>
                      <c:pt idx="11">
                        <c:v>6.25</c:v>
                      </c:pt>
                      <c:pt idx="12">
                        <c:v>6.2307692307692308</c:v>
                      </c:pt>
                      <c:pt idx="13">
                        <c:v>6.2142857142857144</c:v>
                      </c:pt>
                      <c:pt idx="14">
                        <c:v>6.1333333333333337</c:v>
                      </c:pt>
                      <c:pt idx="15">
                        <c:v>6.0625</c:v>
                      </c:pt>
                      <c:pt idx="16">
                        <c:v>5.8235294117647056</c:v>
                      </c:pt>
                      <c:pt idx="17">
                        <c:v>5.833333333333333</c:v>
                      </c:pt>
                      <c:pt idx="18">
                        <c:v>5.7368421052631575</c:v>
                      </c:pt>
                      <c:pt idx="19">
                        <c:v>5.55</c:v>
                      </c:pt>
                      <c:pt idx="20">
                        <c:v>5.4761904761904763</c:v>
                      </c:pt>
                      <c:pt idx="21">
                        <c:v>5.4545454545454541</c:v>
                      </c:pt>
                      <c:pt idx="22">
                        <c:v>5.3043478260869561</c:v>
                      </c:pt>
                      <c:pt idx="23">
                        <c:v>5.25</c:v>
                      </c:pt>
                      <c:pt idx="24">
                        <c:v>5.28</c:v>
                      </c:pt>
                      <c:pt idx="25">
                        <c:v>5.1538461538461542</c:v>
                      </c:pt>
                      <c:pt idx="26">
                        <c:v>5.1111111111111107</c:v>
                      </c:pt>
                      <c:pt idx="27">
                        <c:v>5.0714285714285712</c:v>
                      </c:pt>
                      <c:pt idx="28">
                        <c:v>4.9655172413793105</c:v>
                      </c:pt>
                      <c:pt idx="29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FB1-415E-B417-125C0441A0E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'Waldo Analysis'!$C$6</c15:sqref>
                        </c15:formulaRef>
                      </c:ext>
                    </c:extLst>
                    <c:strCache>
                      <c:ptCount val="1"/>
                      <c:pt idx="0">
                        <c:v>measure nearest minute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'Waldo Analysis'!$C$7:$C$36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7</c:v>
                      </c:pt>
                      <c:pt idx="1">
                        <c:v>4</c:v>
                      </c:pt>
                      <c:pt idx="2">
                        <c:v>6</c:v>
                      </c:pt>
                      <c:pt idx="3">
                        <c:v>9</c:v>
                      </c:pt>
                      <c:pt idx="4">
                        <c:v>9</c:v>
                      </c:pt>
                      <c:pt idx="5">
                        <c:v>9</c:v>
                      </c:pt>
                      <c:pt idx="6">
                        <c:v>7</c:v>
                      </c:pt>
                      <c:pt idx="7">
                        <c:v>2</c:v>
                      </c:pt>
                      <c:pt idx="8">
                        <c:v>4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2</c:v>
                      </c:pt>
                      <c:pt idx="17">
                        <c:v>6</c:v>
                      </c:pt>
                      <c:pt idx="18">
                        <c:v>4</c:v>
                      </c:pt>
                      <c:pt idx="19">
                        <c:v>2</c:v>
                      </c:pt>
                      <c:pt idx="20">
                        <c:v>4</c:v>
                      </c:pt>
                      <c:pt idx="21">
                        <c:v>5</c:v>
                      </c:pt>
                      <c:pt idx="22">
                        <c:v>2</c:v>
                      </c:pt>
                      <c:pt idx="23">
                        <c:v>4</c:v>
                      </c:pt>
                      <c:pt idx="24">
                        <c:v>6</c:v>
                      </c:pt>
                      <c:pt idx="25">
                        <c:v>2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2</c:v>
                      </c:pt>
                      <c:pt idx="29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FB1-415E-B417-125C0441A0E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'Waldo Analysis'!$D$6</c15:sqref>
                        </c15:formulaRef>
                      </c:ext>
                    </c:extLst>
                    <c:strCache>
                      <c:ptCount val="1"/>
                      <c:pt idx="0">
                        <c:v>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'Waldo Analysis'!$D$7:$D$36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FB1-415E-B417-125C0441A0E5}"/>
                  </c:ext>
                </c:extLst>
              </c15:ser>
            </c15:filteredLineSeries>
          </c:ext>
        </c:extLst>
      </c:lineChart>
      <c:catAx>
        <c:axId val="14254394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444896"/>
        <c:crosses val="autoZero"/>
        <c:auto val="1"/>
        <c:lblAlgn val="ctr"/>
        <c:lblOffset val="100"/>
        <c:noMultiLvlLbl val="0"/>
      </c:catAx>
      <c:valAx>
        <c:axId val="142544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4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2097B5DE-E16F-4C98-AB03-EF9F897049E2}" formatIdx="0">
          <cx:tx>
            <cx:txData>
              <cx:f>_xlchart.v1.0</cx:f>
              <cx:v>measure nearest minute</cx:v>
            </cx:txData>
          </cx:tx>
          <cx:dataId val="0"/>
          <cx:layoutPr>
            <cx:binning intervalClosed="r">
              <cx:binCount val="15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/>
    <cx:plotArea>
      <cx:plotAreaRegion>
        <cx:series layoutId="clusteredColumn" uniqueId="{2097B5DE-E16F-4C98-AB03-EF9F897049E2}" formatIdx="0">
          <cx:tx>
            <cx:txData>
              <cx:f>_xlchart.v1.2</cx:f>
              <cx:v>measure nearest minute</cx:v>
            </cx:txData>
          </cx:tx>
          <cx:dataId val="0"/>
          <cx:layoutPr>
            <cx:binning intervalClosed="r">
              <cx:binCount val="7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5</xdr:row>
      <xdr:rowOff>9525</xdr:rowOff>
    </xdr:from>
    <xdr:to>
      <xdr:col>15</xdr:col>
      <xdr:colOff>352425</xdr:colOff>
      <xdr:row>19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19</xdr:row>
      <xdr:rowOff>142875</xdr:rowOff>
    </xdr:from>
    <xdr:to>
      <xdr:col>15</xdr:col>
      <xdr:colOff>361950</xdr:colOff>
      <xdr:row>34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5</xdr:row>
      <xdr:rowOff>9525</xdr:rowOff>
    </xdr:from>
    <xdr:to>
      <xdr:col>15</xdr:col>
      <xdr:colOff>352425</xdr:colOff>
      <xdr:row>19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19</xdr:row>
      <xdr:rowOff>142875</xdr:rowOff>
    </xdr:from>
    <xdr:to>
      <xdr:col>15</xdr:col>
      <xdr:colOff>361950</xdr:colOff>
      <xdr:row>34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6"/>
  <sheetViews>
    <sheetView workbookViewId="0">
      <selection activeCell="G7" sqref="G7"/>
    </sheetView>
  </sheetViews>
  <sheetFormatPr defaultRowHeight="15" x14ac:dyDescent="0.25"/>
  <cols>
    <col min="1" max="1" width="13.5703125" bestFit="1" customWidth="1"/>
    <col min="2" max="2" width="12.140625" bestFit="1" customWidth="1"/>
    <col min="3" max="3" width="20.28515625" bestFit="1" customWidth="1"/>
    <col min="5" max="6" width="9.5703125" bestFit="1" customWidth="1"/>
    <col min="7" max="7" width="14.7109375" bestFit="1" customWidth="1"/>
  </cols>
  <sheetData>
    <row r="5" spans="1:7" x14ac:dyDescent="0.25">
      <c r="A5" t="s">
        <v>6</v>
      </c>
    </row>
    <row r="6" spans="1:7" x14ac:dyDescent="0.25">
      <c r="A6">
        <v>10</v>
      </c>
      <c r="B6" t="s">
        <v>2</v>
      </c>
      <c r="C6" t="s">
        <v>3</v>
      </c>
      <c r="D6" t="s">
        <v>0</v>
      </c>
      <c r="E6" t="s">
        <v>1</v>
      </c>
      <c r="F6" t="s">
        <v>4</v>
      </c>
      <c r="G6" t="s">
        <v>23</v>
      </c>
    </row>
    <row r="7" spans="1:7" x14ac:dyDescent="0.25">
      <c r="B7">
        <f>AVERAGE($C$7)</f>
        <v>2</v>
      </c>
      <c r="C7">
        <v>2</v>
      </c>
      <c r="D7">
        <v>1</v>
      </c>
      <c r="G7">
        <f>F7*E7/SQRT(D7)</f>
        <v>0</v>
      </c>
    </row>
    <row r="8" spans="1:7" x14ac:dyDescent="0.25">
      <c r="B8">
        <f>AVERAGE($C$7:C8)</f>
        <v>4</v>
      </c>
      <c r="C8">
        <v>6</v>
      </c>
      <c r="D8">
        <v>2</v>
      </c>
      <c r="E8">
        <f>_xlfn.STDEV.S($C$7:C8)</f>
        <v>2.8284271247461903</v>
      </c>
      <c r="F8">
        <f t="shared" ref="F8:F36" si="0">(B8-$A$6)/E8</f>
        <v>-2.1213203435596424</v>
      </c>
      <c r="G8">
        <f t="shared" ref="G8:G36" si="1">F8*E8/SQRT(D8)</f>
        <v>-4.2426406871192848</v>
      </c>
    </row>
    <row r="9" spans="1:7" x14ac:dyDescent="0.25">
      <c r="B9">
        <f>AVERAGE($C$7:C9)</f>
        <v>3</v>
      </c>
      <c r="C9">
        <v>1</v>
      </c>
      <c r="D9">
        <v>3</v>
      </c>
      <c r="E9">
        <f>_xlfn.STDEV.S($C$7:C9)</f>
        <v>2.6457513110645907</v>
      </c>
      <c r="F9">
        <f t="shared" si="0"/>
        <v>-2.6457513110645903</v>
      </c>
      <c r="G9">
        <f t="shared" si="1"/>
        <v>-4.0414518843273797</v>
      </c>
    </row>
    <row r="10" spans="1:7" x14ac:dyDescent="0.25">
      <c r="B10">
        <f>AVERAGE($C$7:C10)</f>
        <v>4</v>
      </c>
      <c r="C10">
        <v>7</v>
      </c>
      <c r="D10">
        <v>4</v>
      </c>
      <c r="E10">
        <f>_xlfn.STDEV.S($C$7:C10)</f>
        <v>2.9439202887759488</v>
      </c>
      <c r="F10">
        <f t="shared" si="0"/>
        <v>-2.0380986614602725</v>
      </c>
      <c r="G10">
        <f t="shared" si="1"/>
        <v>-3</v>
      </c>
    </row>
    <row r="11" spans="1:7" x14ac:dyDescent="0.25">
      <c r="B11">
        <f>AVERAGE($C$7:C11)</f>
        <v>4</v>
      </c>
      <c r="C11">
        <v>4</v>
      </c>
      <c r="D11">
        <v>5</v>
      </c>
      <c r="E11">
        <f>_xlfn.STDEV.S($C$7:C11)</f>
        <v>2.5495097567963922</v>
      </c>
      <c r="F11">
        <f t="shared" si="0"/>
        <v>-2.3533936216582085</v>
      </c>
      <c r="G11">
        <f t="shared" si="1"/>
        <v>-2.6832815729997477</v>
      </c>
    </row>
    <row r="12" spans="1:7" x14ac:dyDescent="0.25">
      <c r="B12">
        <f>AVERAGE($C$7:C12)</f>
        <v>4</v>
      </c>
      <c r="C12">
        <v>4</v>
      </c>
      <c r="D12">
        <v>6</v>
      </c>
      <c r="E12">
        <f>_xlfn.STDEV.S($C$7:C12)</f>
        <v>2.2803508501982761</v>
      </c>
      <c r="F12">
        <f t="shared" si="0"/>
        <v>-2.6311740579210876</v>
      </c>
      <c r="G12">
        <f t="shared" si="1"/>
        <v>-2.4494897427831783</v>
      </c>
    </row>
    <row r="13" spans="1:7" x14ac:dyDescent="0.25">
      <c r="B13">
        <f>AVERAGE($C$7:C13)</f>
        <v>4.2857142857142856</v>
      </c>
      <c r="C13">
        <v>6</v>
      </c>
      <c r="D13">
        <v>7</v>
      </c>
      <c r="E13">
        <f>_xlfn.STDEV.S($C$7:C13)</f>
        <v>2.2146697055682822</v>
      </c>
      <c r="F13">
        <f t="shared" si="0"/>
        <v>-2.5801977152251849</v>
      </c>
      <c r="G13">
        <f t="shared" si="1"/>
        <v>-2.1597969886241559</v>
      </c>
    </row>
    <row r="14" spans="1:7" x14ac:dyDescent="0.25">
      <c r="B14">
        <f>AVERAGE($C$7:C14)</f>
        <v>4</v>
      </c>
      <c r="C14">
        <v>2</v>
      </c>
      <c r="D14">
        <v>8</v>
      </c>
      <c r="E14">
        <f>_xlfn.STDEV.S($C$7:C14)</f>
        <v>2.2038926600773587</v>
      </c>
      <c r="F14">
        <f t="shared" si="0"/>
        <v>-2.7224556389190906</v>
      </c>
      <c r="G14">
        <f t="shared" si="1"/>
        <v>-2.1213203435596424</v>
      </c>
    </row>
    <row r="15" spans="1:7" x14ac:dyDescent="0.25">
      <c r="B15">
        <f>AVERAGE($C$7:C15)</f>
        <v>4</v>
      </c>
      <c r="C15">
        <v>4</v>
      </c>
      <c r="D15">
        <v>9</v>
      </c>
      <c r="E15">
        <f>_xlfn.STDEV.S($C$7:C15)</f>
        <v>2.0615528128088303</v>
      </c>
      <c r="F15">
        <f t="shared" si="0"/>
        <v>-2.9104275004359956</v>
      </c>
      <c r="G15">
        <f t="shared" si="1"/>
        <v>-2</v>
      </c>
    </row>
    <row r="16" spans="1:7" x14ac:dyDescent="0.25">
      <c r="B16">
        <f>AVERAGE($C$7:C16)</f>
        <v>4</v>
      </c>
      <c r="C16">
        <v>4</v>
      </c>
      <c r="D16">
        <v>10</v>
      </c>
      <c r="E16">
        <f>_xlfn.STDEV.S($C$7:C16)</f>
        <v>1.9436506316151001</v>
      </c>
      <c r="F16">
        <f t="shared" si="0"/>
        <v>-3.0869745325651592</v>
      </c>
      <c r="G16">
        <f t="shared" si="1"/>
        <v>-1.8973665961010275</v>
      </c>
    </row>
    <row r="17" spans="2:7" x14ac:dyDescent="0.25">
      <c r="B17">
        <f>AVERAGE($C$7:C17)</f>
        <v>3.8181818181818183</v>
      </c>
      <c r="C17">
        <v>2</v>
      </c>
      <c r="D17">
        <v>11</v>
      </c>
      <c r="E17">
        <f>_xlfn.STDEV.S($C$7:C17)</f>
        <v>1.9400093720485896</v>
      </c>
      <c r="F17">
        <f t="shared" si="0"/>
        <v>-3.1864888236546887</v>
      </c>
      <c r="G17">
        <f t="shared" si="1"/>
        <v>-1.8638883119352661</v>
      </c>
    </row>
    <row r="18" spans="2:7" x14ac:dyDescent="0.25">
      <c r="B18">
        <f>AVERAGE($C$7:C18)</f>
        <v>4</v>
      </c>
      <c r="C18">
        <v>6</v>
      </c>
      <c r="D18">
        <v>12</v>
      </c>
      <c r="E18">
        <f>_xlfn.STDEV.S($C$7:C18)</f>
        <v>1.9540168418367889</v>
      </c>
      <c r="F18">
        <f t="shared" si="0"/>
        <v>-3.0705978943149539</v>
      </c>
      <c r="G18">
        <f t="shared" si="1"/>
        <v>-1.7320508075688774</v>
      </c>
    </row>
    <row r="19" spans="2:7" x14ac:dyDescent="0.25">
      <c r="B19">
        <f>AVERAGE($C$7:C19)</f>
        <v>4.1538461538461542</v>
      </c>
      <c r="C19">
        <v>6</v>
      </c>
      <c r="D19">
        <v>13</v>
      </c>
      <c r="E19">
        <f>_xlfn.STDEV.S($C$7:C19)</f>
        <v>1.9513309067639724</v>
      </c>
      <c r="F19">
        <f t="shared" si="0"/>
        <v>-2.9959828063446854</v>
      </c>
      <c r="G19">
        <f t="shared" si="1"/>
        <v>-1.6214313428122082</v>
      </c>
    </row>
    <row r="20" spans="2:7" x14ac:dyDescent="0.25">
      <c r="B20">
        <f>AVERAGE($C$7:C20)</f>
        <v>4</v>
      </c>
      <c r="C20">
        <v>2</v>
      </c>
      <c r="D20">
        <v>14</v>
      </c>
      <c r="E20">
        <f>_xlfn.STDEV.S($C$7:C20)</f>
        <v>1.9611613513818404</v>
      </c>
      <c r="F20">
        <f t="shared" si="0"/>
        <v>-3.0594117081556709</v>
      </c>
      <c r="G20">
        <f t="shared" si="1"/>
        <v>-1.6035674514745464</v>
      </c>
    </row>
    <row r="21" spans="2:7" x14ac:dyDescent="0.25">
      <c r="B21">
        <f>AVERAGE($C$7:C21)</f>
        <v>4</v>
      </c>
      <c r="C21">
        <v>4</v>
      </c>
      <c r="D21">
        <v>15</v>
      </c>
      <c r="E21">
        <f>_xlfn.STDEV.S($C$7:C21)</f>
        <v>1.8898223650461361</v>
      </c>
      <c r="F21">
        <f t="shared" si="0"/>
        <v>-3.1749015732775088</v>
      </c>
      <c r="G21">
        <f t="shared" si="1"/>
        <v>-1.5491933384829668</v>
      </c>
    </row>
    <row r="22" spans="2:7" x14ac:dyDescent="0.25">
      <c r="B22">
        <f>AVERAGE($C$7:C22)</f>
        <v>4</v>
      </c>
      <c r="C22">
        <v>4</v>
      </c>
      <c r="D22">
        <v>16</v>
      </c>
      <c r="E22">
        <f>_xlfn.STDEV.S($C$7:C22)</f>
        <v>1.8257418583505538</v>
      </c>
      <c r="F22">
        <f t="shared" si="0"/>
        <v>-3.2863353450309964</v>
      </c>
      <c r="G22">
        <f t="shared" si="1"/>
        <v>-1.5</v>
      </c>
    </row>
    <row r="23" spans="2:7" x14ac:dyDescent="0.25">
      <c r="B23">
        <f>AVERAGE($C$7:C23)</f>
        <v>3.8823529411764706</v>
      </c>
      <c r="C23">
        <v>2</v>
      </c>
      <c r="D23">
        <v>17</v>
      </c>
      <c r="E23">
        <f>_xlfn.STDEV.S($C$7:C23)</f>
        <v>1.833110503392269</v>
      </c>
      <c r="F23">
        <f t="shared" si="0"/>
        <v>-3.3373040236813307</v>
      </c>
      <c r="G23">
        <f t="shared" si="1"/>
        <v>-1.4837473531634486</v>
      </c>
    </row>
    <row r="24" spans="2:7" x14ac:dyDescent="0.25">
      <c r="B24">
        <f>AVERAGE($C$7:C24)</f>
        <v>4</v>
      </c>
      <c r="C24">
        <v>6</v>
      </c>
      <c r="D24">
        <v>18</v>
      </c>
      <c r="E24">
        <f>_xlfn.STDEV.S($C$7:C24)</f>
        <v>1.8470962903655979</v>
      </c>
      <c r="F24">
        <f t="shared" si="0"/>
        <v>-3.2483417520222582</v>
      </c>
      <c r="G24">
        <f t="shared" si="1"/>
        <v>-1.4142135623730951</v>
      </c>
    </row>
    <row r="25" spans="2:7" x14ac:dyDescent="0.25">
      <c r="B25">
        <f>AVERAGE($C$7:C25)</f>
        <v>4.1052631578947372</v>
      </c>
      <c r="C25">
        <v>6</v>
      </c>
      <c r="D25">
        <v>19</v>
      </c>
      <c r="E25">
        <f>_xlfn.STDEV.S($C$7:C25)</f>
        <v>1.8527678046673026</v>
      </c>
      <c r="F25">
        <f t="shared" si="0"/>
        <v>-3.1815842369755383</v>
      </c>
      <c r="G25">
        <f t="shared" si="1"/>
        <v>-1.3523453786054165</v>
      </c>
    </row>
    <row r="26" spans="2:7" x14ac:dyDescent="0.25">
      <c r="B26">
        <f>AVERAGE($C$7:C26)</f>
        <v>4</v>
      </c>
      <c r="C26">
        <v>2</v>
      </c>
      <c r="D26">
        <v>20</v>
      </c>
      <c r="E26">
        <f>_xlfn.STDEV.S($C$7:C26)</f>
        <v>1.8637822325921867</v>
      </c>
      <c r="F26">
        <f t="shared" si="0"/>
        <v>-3.2192602199319587</v>
      </c>
      <c r="G26">
        <f t="shared" si="1"/>
        <v>-1.3416407864998738</v>
      </c>
    </row>
    <row r="27" spans="2:7" x14ac:dyDescent="0.25">
      <c r="B27">
        <f>AVERAGE($C$7:C27)</f>
        <v>4</v>
      </c>
      <c r="C27">
        <v>4</v>
      </c>
      <c r="D27">
        <v>21</v>
      </c>
      <c r="E27">
        <f>_xlfn.STDEV.S($C$7:C27)</f>
        <v>1.8165902124584949</v>
      </c>
      <c r="F27">
        <f t="shared" si="0"/>
        <v>-3.3028912953790819</v>
      </c>
      <c r="G27">
        <f t="shared" si="1"/>
        <v>-1.3093073414159544</v>
      </c>
    </row>
    <row r="28" spans="2:7" x14ac:dyDescent="0.25">
      <c r="B28">
        <f>AVERAGE($C$7:C28)</f>
        <v>4</v>
      </c>
      <c r="C28">
        <v>4</v>
      </c>
      <c r="D28">
        <v>22</v>
      </c>
      <c r="E28">
        <f>_xlfn.STDEV.S($C$7:C28)</f>
        <v>1.7728105208558367</v>
      </c>
      <c r="F28">
        <f t="shared" si="0"/>
        <v>-3.3844564489065974</v>
      </c>
      <c r="G28">
        <f t="shared" si="1"/>
        <v>-1.2792042981336627</v>
      </c>
    </row>
    <row r="29" spans="2:7" x14ac:dyDescent="0.25">
      <c r="B29">
        <f>AVERAGE($C$7:C29)</f>
        <v>3.9130434782608696</v>
      </c>
      <c r="C29">
        <v>2</v>
      </c>
      <c r="D29">
        <v>23</v>
      </c>
      <c r="E29">
        <f>_xlfn.STDEV.S($C$7:C29)</f>
        <v>1.7815479346563374</v>
      </c>
      <c r="F29">
        <f t="shared" si="0"/>
        <v>-3.4166672719436604</v>
      </c>
      <c r="G29">
        <f t="shared" si="1"/>
        <v>-1.2692181725213247</v>
      </c>
    </row>
    <row r="30" spans="2:7" x14ac:dyDescent="0.25">
      <c r="B30">
        <f>AVERAGE($C$7:C30)</f>
        <v>4</v>
      </c>
      <c r="C30">
        <v>6</v>
      </c>
      <c r="D30">
        <v>24</v>
      </c>
      <c r="E30">
        <f>_xlfn.STDEV.S($C$7:C30)</f>
        <v>1.7937088125857625</v>
      </c>
      <c r="F30">
        <f t="shared" si="0"/>
        <v>-3.3450245423896652</v>
      </c>
      <c r="G30">
        <f t="shared" si="1"/>
        <v>-1.2247448713915892</v>
      </c>
    </row>
    <row r="31" spans="2:7" x14ac:dyDescent="0.25">
      <c r="B31">
        <f>AVERAGE($C$7:C31)</f>
        <v>4.08</v>
      </c>
      <c r="C31">
        <v>6</v>
      </c>
      <c r="D31">
        <v>25</v>
      </c>
      <c r="E31">
        <f>_xlfn.STDEV.S($C$7:C31)</f>
        <v>1.8009256878986797</v>
      </c>
      <c r="F31">
        <f t="shared" si="0"/>
        <v>-3.2871983779116709</v>
      </c>
      <c r="G31">
        <f t="shared" si="1"/>
        <v>-1.1839999999999999</v>
      </c>
    </row>
    <row r="32" spans="2:7" x14ac:dyDescent="0.25">
      <c r="B32">
        <f>AVERAGE($C$7:C32)</f>
        <v>4</v>
      </c>
      <c r="C32">
        <v>2</v>
      </c>
      <c r="D32">
        <v>26</v>
      </c>
      <c r="E32">
        <f>_xlfn.STDEV.S($C$7:C32)</f>
        <v>1.8110770276274832</v>
      </c>
      <c r="F32">
        <f t="shared" si="0"/>
        <v>-3.3129457822453965</v>
      </c>
      <c r="G32">
        <f t="shared" si="1"/>
        <v>-1.1766968108291043</v>
      </c>
    </row>
    <row r="33" spans="1:7" x14ac:dyDescent="0.25">
      <c r="B33">
        <f>AVERAGE($C$7:C33)</f>
        <v>4</v>
      </c>
      <c r="C33">
        <v>4</v>
      </c>
      <c r="D33">
        <v>27</v>
      </c>
      <c r="E33">
        <f>_xlfn.STDEV.S($C$7:C33)</f>
        <v>1.7759071354792608</v>
      </c>
      <c r="F33">
        <f t="shared" si="0"/>
        <v>-3.3785550382288378</v>
      </c>
      <c r="G33">
        <f t="shared" si="1"/>
        <v>-1.1547005383792515</v>
      </c>
    </row>
    <row r="34" spans="1:7" x14ac:dyDescent="0.25">
      <c r="B34">
        <f>AVERAGE($C$7:C34)</f>
        <v>4</v>
      </c>
      <c r="C34">
        <v>4</v>
      </c>
      <c r="D34">
        <v>28</v>
      </c>
      <c r="E34">
        <f>_xlfn.STDEV.S($C$7:C34)</f>
        <v>1.7427096823731247</v>
      </c>
      <c r="F34">
        <f t="shared" si="0"/>
        <v>-3.4429142505420267</v>
      </c>
      <c r="G34">
        <f t="shared" si="1"/>
        <v>-1.1338934190276817</v>
      </c>
    </row>
    <row r="35" spans="1:7" x14ac:dyDescent="0.25">
      <c r="B35">
        <f>AVERAGE($C$7:C35)</f>
        <v>3.9310344827586206</v>
      </c>
      <c r="C35">
        <v>2</v>
      </c>
      <c r="D35">
        <v>29</v>
      </c>
      <c r="E35">
        <f>_xlfn.STDEV.S($C$7:C35)</f>
        <v>1.7511431874790218</v>
      </c>
      <c r="F35">
        <f t="shared" si="0"/>
        <v>-3.4657163164243436</v>
      </c>
      <c r="G35">
        <f t="shared" si="1"/>
        <v>-1.1269786041090044</v>
      </c>
    </row>
    <row r="36" spans="1:7" x14ac:dyDescent="0.25">
      <c r="A36" t="s">
        <v>5</v>
      </c>
      <c r="B36">
        <f>AVERAGE($C$7:C36)</f>
        <v>4</v>
      </c>
      <c r="C36">
        <v>6</v>
      </c>
      <c r="D36">
        <v>30</v>
      </c>
      <c r="E36" s="1">
        <f>_xlfn.STDEV.S($C$7:C36)</f>
        <v>1.7616606585441104</v>
      </c>
      <c r="F36" s="1">
        <f t="shared" si="0"/>
        <v>-3.4058772731852804</v>
      </c>
      <c r="G36" s="1">
        <f t="shared" si="1"/>
        <v>-1.0954451150103321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8"/>
  <sheetViews>
    <sheetView topLeftCell="B1" workbookViewId="0">
      <selection activeCell="E14" sqref="E14"/>
    </sheetView>
  </sheetViews>
  <sheetFormatPr defaultRowHeight="18.75" x14ac:dyDescent="0.3"/>
  <cols>
    <col min="1" max="2" width="9.140625" style="10"/>
    <col min="3" max="3" width="27.5703125" style="10" bestFit="1" customWidth="1"/>
    <col min="4" max="4" width="16.85546875" style="10" bestFit="1" customWidth="1"/>
    <col min="5" max="5" width="93" style="11" bestFit="1" customWidth="1"/>
    <col min="6" max="6" width="34.5703125" style="10" bestFit="1" customWidth="1"/>
    <col min="7" max="7" width="15" style="12" customWidth="1"/>
    <col min="8" max="8" width="15.42578125" style="12" customWidth="1"/>
    <col min="9" max="16384" width="9.140625" style="10"/>
  </cols>
  <sheetData>
    <row r="4" spans="3:8" ht="32.25" x14ac:dyDescent="0.3">
      <c r="C4" s="2" t="s">
        <v>22</v>
      </c>
      <c r="D4" s="2" t="s">
        <v>14</v>
      </c>
      <c r="E4" s="3" t="s">
        <v>15</v>
      </c>
      <c r="F4" s="2" t="s">
        <v>9</v>
      </c>
      <c r="G4" s="13" t="s">
        <v>20</v>
      </c>
      <c r="H4" s="13" t="s">
        <v>21</v>
      </c>
    </row>
    <row r="5" spans="3:8" x14ac:dyDescent="0.3">
      <c r="C5" s="4" t="s">
        <v>7</v>
      </c>
      <c r="D5" s="4" t="s">
        <v>7</v>
      </c>
      <c r="E5" s="5" t="s">
        <v>16</v>
      </c>
      <c r="F5" s="4" t="s">
        <v>13</v>
      </c>
      <c r="G5" s="14">
        <v>0.99970000000000003</v>
      </c>
      <c r="H5" s="13">
        <f>1-G5</f>
        <v>2.9999999999996696E-4</v>
      </c>
    </row>
    <row r="6" spans="3:8" x14ac:dyDescent="0.3">
      <c r="C6" s="6" t="s">
        <v>7</v>
      </c>
      <c r="D6" s="6" t="s">
        <v>8</v>
      </c>
      <c r="E6" s="7" t="s">
        <v>17</v>
      </c>
      <c r="F6" s="6" t="s">
        <v>12</v>
      </c>
      <c r="G6" s="13">
        <v>0.94899999999999995</v>
      </c>
      <c r="H6" s="14">
        <f>1-G6</f>
        <v>5.1000000000000045E-2</v>
      </c>
    </row>
    <row r="7" spans="3:8" ht="32.25" x14ac:dyDescent="0.3">
      <c r="C7" s="8" t="s">
        <v>8</v>
      </c>
      <c r="D7" s="8" t="s">
        <v>8</v>
      </c>
      <c r="E7" s="9" t="s">
        <v>19</v>
      </c>
      <c r="F7" s="8" t="s">
        <v>11</v>
      </c>
      <c r="G7" s="14">
        <v>0.94899999999999995</v>
      </c>
      <c r="H7" s="13">
        <f>1-G7</f>
        <v>5.1000000000000045E-2</v>
      </c>
    </row>
    <row r="8" spans="3:8" x14ac:dyDescent="0.3">
      <c r="C8" s="6" t="s">
        <v>8</v>
      </c>
      <c r="D8" s="6" t="s">
        <v>7</v>
      </c>
      <c r="E8" s="7" t="s">
        <v>18</v>
      </c>
      <c r="F8" s="6" t="s">
        <v>10</v>
      </c>
      <c r="G8" s="13">
        <v>0.99970000000000003</v>
      </c>
      <c r="H8" s="14">
        <f>1-G8</f>
        <v>2.9999999999996696E-4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6"/>
  <sheetViews>
    <sheetView tabSelected="1" workbookViewId="0">
      <selection activeCell="A5" sqref="A5"/>
    </sheetView>
  </sheetViews>
  <sheetFormatPr defaultRowHeight="15" x14ac:dyDescent="0.25"/>
  <cols>
    <col min="1" max="1" width="13.5703125" bestFit="1" customWidth="1"/>
    <col min="2" max="2" width="12.140625" bestFit="1" customWidth="1"/>
    <col min="3" max="3" width="20.28515625" bestFit="1" customWidth="1"/>
    <col min="5" max="6" width="9.5703125" bestFit="1" customWidth="1"/>
    <col min="7" max="7" width="14.7109375" bestFit="1" customWidth="1"/>
  </cols>
  <sheetData>
    <row r="5" spans="1:7" x14ac:dyDescent="0.25">
      <c r="A5" t="s">
        <v>6</v>
      </c>
    </row>
    <row r="6" spans="1:7" x14ac:dyDescent="0.25">
      <c r="A6">
        <v>7</v>
      </c>
      <c r="B6" t="s">
        <v>2</v>
      </c>
      <c r="C6" t="s">
        <v>3</v>
      </c>
      <c r="D6" t="s">
        <v>0</v>
      </c>
      <c r="E6" t="s">
        <v>1</v>
      </c>
      <c r="F6" t="s">
        <v>4</v>
      </c>
      <c r="G6" t="s">
        <v>23</v>
      </c>
    </row>
    <row r="7" spans="1:7" x14ac:dyDescent="0.25">
      <c r="B7">
        <f>AVERAGE($C$6:C7)</f>
        <v>7</v>
      </c>
      <c r="C7">
        <v>7</v>
      </c>
      <c r="D7">
        <v>1</v>
      </c>
      <c r="G7">
        <f>F7*E7/SQRT(D7)</f>
        <v>0</v>
      </c>
    </row>
    <row r="8" spans="1:7" x14ac:dyDescent="0.25">
      <c r="B8">
        <f>AVERAGE($C$6:C8)</f>
        <v>5.5</v>
      </c>
      <c r="C8">
        <v>4</v>
      </c>
      <c r="D8">
        <v>2</v>
      </c>
      <c r="E8">
        <f>_xlfn.STDEV.S($C$7:C8)</f>
        <v>2.1213203435596424</v>
      </c>
      <c r="F8">
        <f t="shared" ref="F8:F36" si="0">(B8-$A$6)/E8</f>
        <v>-0.70710678118654757</v>
      </c>
      <c r="G8">
        <f t="shared" ref="G8:G36" si="1">F8*E8/SQRT(D8)</f>
        <v>-1.0606601717798212</v>
      </c>
    </row>
    <row r="9" spans="1:7" x14ac:dyDescent="0.25">
      <c r="B9">
        <f>AVERAGE($C$6:C9)</f>
        <v>5.666666666666667</v>
      </c>
      <c r="C9">
        <v>6</v>
      </c>
      <c r="D9">
        <v>3</v>
      </c>
      <c r="E9">
        <f>_xlfn.STDEV.S($C$7:C9)</f>
        <v>1.5275252316519474</v>
      </c>
      <c r="F9">
        <f t="shared" si="0"/>
        <v>-0.87287156094396889</v>
      </c>
      <c r="G9">
        <f t="shared" si="1"/>
        <v>-0.76980035891950094</v>
      </c>
    </row>
    <row r="10" spans="1:7" x14ac:dyDescent="0.25">
      <c r="B10">
        <f>AVERAGE($C$6:C10)</f>
        <v>6.5</v>
      </c>
      <c r="C10">
        <v>9</v>
      </c>
      <c r="D10">
        <v>4</v>
      </c>
      <c r="E10">
        <f>_xlfn.STDEV.S($C$7:C10)</f>
        <v>2.0816659994661326</v>
      </c>
      <c r="F10">
        <f t="shared" si="0"/>
        <v>-0.24019223070763071</v>
      </c>
      <c r="G10">
        <f t="shared" si="1"/>
        <v>-0.25</v>
      </c>
    </row>
    <row r="11" spans="1:7" x14ac:dyDescent="0.25">
      <c r="B11">
        <f>AVERAGE($C$6:C11)</f>
        <v>7</v>
      </c>
      <c r="C11">
        <v>9</v>
      </c>
      <c r="D11">
        <v>5</v>
      </c>
      <c r="E11">
        <f>_xlfn.STDEV.S($C$7:C11)</f>
        <v>2.1213203435596424</v>
      </c>
      <c r="F11">
        <f t="shared" si="0"/>
        <v>0</v>
      </c>
      <c r="G11">
        <f t="shared" si="1"/>
        <v>0</v>
      </c>
    </row>
    <row r="12" spans="1:7" x14ac:dyDescent="0.25">
      <c r="B12">
        <f>AVERAGE($C$6:C12)</f>
        <v>7.333333333333333</v>
      </c>
      <c r="C12">
        <v>9</v>
      </c>
      <c r="D12">
        <v>6</v>
      </c>
      <c r="E12">
        <f>_xlfn.STDEV.S($C$7:C12)</f>
        <v>2.0655911179772883</v>
      </c>
      <c r="F12">
        <f t="shared" si="0"/>
        <v>0.16137430609197562</v>
      </c>
      <c r="G12">
        <f t="shared" si="1"/>
        <v>0.13608276348795423</v>
      </c>
    </row>
    <row r="13" spans="1:7" x14ac:dyDescent="0.25">
      <c r="B13">
        <f>AVERAGE($C$6:C13)</f>
        <v>7.2857142857142856</v>
      </c>
      <c r="C13">
        <v>7</v>
      </c>
      <c r="D13">
        <v>7</v>
      </c>
      <c r="E13">
        <f>_xlfn.STDEV.S($C$7:C13)</f>
        <v>1.889822365046137</v>
      </c>
      <c r="F13">
        <f t="shared" si="0"/>
        <v>0.15118578920369075</v>
      </c>
      <c r="G13">
        <f t="shared" si="1"/>
        <v>0.10798984943120772</v>
      </c>
    </row>
    <row r="14" spans="1:7" x14ac:dyDescent="0.25">
      <c r="B14">
        <f>AVERAGE($C$6:C14)</f>
        <v>6.625</v>
      </c>
      <c r="C14">
        <v>2</v>
      </c>
      <c r="D14">
        <v>8</v>
      </c>
      <c r="E14">
        <f>_xlfn.STDEV.S($C$7:C14)</f>
        <v>2.5599944196367752</v>
      </c>
      <c r="F14">
        <f t="shared" si="0"/>
        <v>-0.14648469431164107</v>
      </c>
      <c r="G14">
        <f t="shared" si="1"/>
        <v>-0.13258252147247765</v>
      </c>
    </row>
    <row r="15" spans="1:7" x14ac:dyDescent="0.25">
      <c r="B15">
        <f>AVERAGE($C$6:C15)</f>
        <v>6.333333333333333</v>
      </c>
      <c r="C15">
        <v>4</v>
      </c>
      <c r="D15">
        <v>9</v>
      </c>
      <c r="E15">
        <f>_xlfn.STDEV.S($C$7:C15)</f>
        <v>2.5495097567963922</v>
      </c>
      <c r="F15">
        <f t="shared" si="0"/>
        <v>-0.26148818018424552</v>
      </c>
      <c r="G15">
        <f t="shared" si="1"/>
        <v>-0.22222222222222232</v>
      </c>
    </row>
    <row r="16" spans="1:7" x14ac:dyDescent="0.25">
      <c r="B16">
        <f>AVERAGE($C$6:C16)</f>
        <v>6.3</v>
      </c>
      <c r="C16">
        <v>6</v>
      </c>
      <c r="D16">
        <v>10</v>
      </c>
      <c r="E16">
        <f>_xlfn.STDEV.S($C$7:C16)</f>
        <v>2.4060109910158123</v>
      </c>
      <c r="F16">
        <f t="shared" si="0"/>
        <v>-0.29093798931669129</v>
      </c>
      <c r="G16">
        <f t="shared" si="1"/>
        <v>-0.22135943621178661</v>
      </c>
    </row>
    <row r="17" spans="2:7" x14ac:dyDescent="0.25">
      <c r="B17">
        <f>AVERAGE($C$6:C17)</f>
        <v>6.2727272727272725</v>
      </c>
      <c r="C17">
        <v>6</v>
      </c>
      <c r="D17">
        <v>11</v>
      </c>
      <c r="E17">
        <f>_xlfn.STDEV.S($C$7:C17)</f>
        <v>2.2843339988236875</v>
      </c>
      <c r="F17">
        <f t="shared" si="0"/>
        <v>-0.31837407649110633</v>
      </c>
      <c r="G17">
        <f t="shared" si="1"/>
        <v>-0.21928097787473724</v>
      </c>
    </row>
    <row r="18" spans="2:7" x14ac:dyDescent="0.25">
      <c r="B18">
        <f>AVERAGE($C$6:C18)</f>
        <v>6.25</v>
      </c>
      <c r="C18">
        <v>6</v>
      </c>
      <c r="D18">
        <v>12</v>
      </c>
      <c r="E18">
        <f>_xlfn.STDEV.S($C$7:C18)</f>
        <v>2.179449471770337</v>
      </c>
      <c r="F18">
        <f t="shared" si="0"/>
        <v>-0.34412360080584259</v>
      </c>
      <c r="G18">
        <f t="shared" si="1"/>
        <v>-0.21650635094610965</v>
      </c>
    </row>
    <row r="19" spans="2:7" x14ac:dyDescent="0.25">
      <c r="B19">
        <f>AVERAGE($C$6:C19)</f>
        <v>6.2307692307692308</v>
      </c>
      <c r="C19">
        <v>6</v>
      </c>
      <c r="D19">
        <v>13</v>
      </c>
      <c r="E19">
        <f>_xlfn.STDEV.S($C$7:C19)</f>
        <v>2.0878156908535677</v>
      </c>
      <c r="F19">
        <f t="shared" si="0"/>
        <v>-0.36843806309180593</v>
      </c>
      <c r="G19">
        <f t="shared" si="1"/>
        <v>-0.2133462293173958</v>
      </c>
    </row>
    <row r="20" spans="2:7" x14ac:dyDescent="0.25">
      <c r="B20">
        <f>AVERAGE($C$6:C20)</f>
        <v>6.2142857142857144</v>
      </c>
      <c r="C20">
        <v>6</v>
      </c>
      <c r="D20">
        <v>14</v>
      </c>
      <c r="E20">
        <f>_xlfn.STDEV.S($C$7:C20)</f>
        <v>2.0068563793835699</v>
      </c>
      <c r="F20">
        <f t="shared" si="0"/>
        <v>-0.39151495532312441</v>
      </c>
      <c r="G20">
        <f t="shared" si="1"/>
        <v>-0.20999097578833342</v>
      </c>
    </row>
    <row r="21" spans="2:7" x14ac:dyDescent="0.25">
      <c r="B21">
        <f>AVERAGE($C$6:C21)</f>
        <v>6.1333333333333337</v>
      </c>
      <c r="C21">
        <v>5</v>
      </c>
      <c r="D21">
        <v>15</v>
      </c>
      <c r="E21">
        <f>_xlfn.STDEV.S($C$7:C21)</f>
        <v>1.9591057240729095</v>
      </c>
      <c r="F21">
        <f t="shared" si="0"/>
        <v>-0.44237871188743089</v>
      </c>
      <c r="G21">
        <f t="shared" si="1"/>
        <v>-0.2237723711142062</v>
      </c>
    </row>
    <row r="22" spans="2:7" x14ac:dyDescent="0.25">
      <c r="B22">
        <f>AVERAGE($C$6:C22)</f>
        <v>6.0625</v>
      </c>
      <c r="C22">
        <v>5</v>
      </c>
      <c r="D22">
        <v>16</v>
      </c>
      <c r="E22">
        <f>_xlfn.STDEV.S($C$7:C22)</f>
        <v>1.9137659209004638</v>
      </c>
      <c r="F22">
        <f t="shared" si="0"/>
        <v>-0.48987182275609137</v>
      </c>
      <c r="G22">
        <f t="shared" si="1"/>
        <v>-0.234375</v>
      </c>
    </row>
    <row r="23" spans="2:7" x14ac:dyDescent="0.25">
      <c r="B23">
        <f>AVERAGE($C$6:C23)</f>
        <v>5.8235294117647056</v>
      </c>
      <c r="C23">
        <v>2</v>
      </c>
      <c r="D23">
        <v>17</v>
      </c>
      <c r="E23">
        <f>_xlfn.STDEV.S($C$7:C23)</f>
        <v>2.0986690460160422</v>
      </c>
      <c r="F23">
        <f t="shared" si="0"/>
        <v>-0.56057937790077905</v>
      </c>
      <c r="G23">
        <f t="shared" si="1"/>
        <v>-0.28533602945450942</v>
      </c>
    </row>
    <row r="24" spans="2:7" x14ac:dyDescent="0.25">
      <c r="B24">
        <f>AVERAGE($C$6:C24)</f>
        <v>5.833333333333333</v>
      </c>
      <c r="C24">
        <v>6</v>
      </c>
      <c r="D24">
        <v>18</v>
      </c>
      <c r="E24">
        <f>_xlfn.STDEV.S($C$7:C24)</f>
        <v>2.0364328674251486</v>
      </c>
      <c r="F24">
        <f t="shared" si="0"/>
        <v>-0.57289718965388337</v>
      </c>
      <c r="G24">
        <f t="shared" si="1"/>
        <v>-0.27498597046143525</v>
      </c>
    </row>
    <row r="25" spans="2:7" x14ac:dyDescent="0.25">
      <c r="B25">
        <f>AVERAGE($C$6:C25)</f>
        <v>5.7368421052631575</v>
      </c>
      <c r="C25">
        <v>4</v>
      </c>
      <c r="D25">
        <v>19</v>
      </c>
      <c r="E25">
        <f>_xlfn.STDEV.S($C$7:C25)</f>
        <v>2.0232565955562807</v>
      </c>
      <c r="F25">
        <f t="shared" si="0"/>
        <v>-0.62431917805736636</v>
      </c>
      <c r="G25">
        <f t="shared" si="1"/>
        <v>-0.28978829541544648</v>
      </c>
    </row>
    <row r="26" spans="2:7" x14ac:dyDescent="0.25">
      <c r="B26">
        <f>AVERAGE($C$6:C26)</f>
        <v>5.55</v>
      </c>
      <c r="C26">
        <v>2</v>
      </c>
      <c r="D26">
        <v>20</v>
      </c>
      <c r="E26">
        <f>_xlfn.STDEV.S($C$7:C26)</f>
        <v>2.1392325234704352</v>
      </c>
      <c r="F26">
        <f t="shared" si="0"/>
        <v>-0.67781318023703818</v>
      </c>
      <c r="G26">
        <f t="shared" si="1"/>
        <v>-0.32422985673746951</v>
      </c>
    </row>
    <row r="27" spans="2:7" x14ac:dyDescent="0.25">
      <c r="B27">
        <f>AVERAGE($C$6:C27)</f>
        <v>5.4761904761904763</v>
      </c>
      <c r="C27">
        <v>4</v>
      </c>
      <c r="D27">
        <v>21</v>
      </c>
      <c r="E27">
        <f>_xlfn.STDEV.S($C$7:C27)</f>
        <v>2.1123221255066094</v>
      </c>
      <c r="F27">
        <f t="shared" si="0"/>
        <v>-0.7213906938763236</v>
      </c>
      <c r="G27">
        <f t="shared" si="1"/>
        <v>-0.3325224994072265</v>
      </c>
    </row>
    <row r="28" spans="2:7" x14ac:dyDescent="0.25">
      <c r="B28">
        <f>AVERAGE($C$6:C28)</f>
        <v>5.4545454545454541</v>
      </c>
      <c r="C28">
        <v>5</v>
      </c>
      <c r="D28">
        <v>22</v>
      </c>
      <c r="E28">
        <f>_xlfn.STDEV.S($C$7:C28)</f>
        <v>2.0639138208123571</v>
      </c>
      <c r="F28">
        <f t="shared" si="0"/>
        <v>-0.7487980020630195</v>
      </c>
      <c r="G28">
        <f t="shared" si="1"/>
        <v>-0.32949201618594348</v>
      </c>
    </row>
    <row r="29" spans="2:7" x14ac:dyDescent="0.25">
      <c r="B29">
        <f>AVERAGE($C$6:C29)</f>
        <v>5.3043478260869561</v>
      </c>
      <c r="C29">
        <v>2</v>
      </c>
      <c r="D29">
        <v>23</v>
      </c>
      <c r="E29">
        <f>_xlfn.STDEV.S($C$7:C29)</f>
        <v>2.1412566957639965</v>
      </c>
      <c r="F29">
        <f t="shared" si="0"/>
        <v>-0.79189579524375442</v>
      </c>
      <c r="G29">
        <f t="shared" si="1"/>
        <v>-0.35356791948808342</v>
      </c>
    </row>
    <row r="30" spans="2:7" x14ac:dyDescent="0.25">
      <c r="B30">
        <f>AVERAGE($C$6:C30)</f>
        <v>5.25</v>
      </c>
      <c r="C30">
        <v>4</v>
      </c>
      <c r="D30">
        <v>24</v>
      </c>
      <c r="E30">
        <f>_xlfn.STDEV.S($C$7:C30)</f>
        <v>2.1110475454452549</v>
      </c>
      <c r="F30">
        <f t="shared" si="0"/>
        <v>-0.82897232882118532</v>
      </c>
      <c r="G30">
        <f t="shared" si="1"/>
        <v>-0.35721725415588018</v>
      </c>
    </row>
    <row r="31" spans="2:7" x14ac:dyDescent="0.25">
      <c r="B31">
        <f>AVERAGE($C$6:C31)</f>
        <v>5.28</v>
      </c>
      <c r="C31">
        <v>6</v>
      </c>
      <c r="D31">
        <v>25</v>
      </c>
      <c r="E31">
        <f>_xlfn.STDEV.S($C$7:C31)</f>
        <v>2.0720360357226735</v>
      </c>
      <c r="F31">
        <f t="shared" si="0"/>
        <v>-0.83010139319324505</v>
      </c>
      <c r="G31">
        <f t="shared" si="1"/>
        <v>-0.34399999999999997</v>
      </c>
    </row>
    <row r="32" spans="2:7" x14ac:dyDescent="0.25">
      <c r="B32">
        <f>AVERAGE($C$6:C32)</f>
        <v>5.1538461538461542</v>
      </c>
      <c r="C32">
        <v>2</v>
      </c>
      <c r="D32">
        <v>26</v>
      </c>
      <c r="E32">
        <f>_xlfn.STDEV.S($C$7:C32)</f>
        <v>2.1296442462027816</v>
      </c>
      <c r="F32">
        <f t="shared" si="0"/>
        <v>-0.86688368230778101</v>
      </c>
      <c r="G32">
        <f t="shared" si="1"/>
        <v>-0.36206055717818586</v>
      </c>
    </row>
    <row r="33" spans="1:7" x14ac:dyDescent="0.25">
      <c r="B33">
        <f>AVERAGE($C$6:C33)</f>
        <v>5.1111111111111107</v>
      </c>
      <c r="C33">
        <v>4</v>
      </c>
      <c r="D33">
        <v>27</v>
      </c>
      <c r="E33">
        <f>_xlfn.STDEV.S($C$7:C33)</f>
        <v>2.1000610491736684</v>
      </c>
      <c r="F33">
        <f t="shared" si="0"/>
        <v>-0.89944475168097082</v>
      </c>
      <c r="G33">
        <f t="shared" si="1"/>
        <v>-0.3635168361564311</v>
      </c>
    </row>
    <row r="34" spans="1:7" x14ac:dyDescent="0.25">
      <c r="B34">
        <f>AVERAGE($C$6:C34)</f>
        <v>5.0714285714285712</v>
      </c>
      <c r="C34">
        <v>4</v>
      </c>
      <c r="D34">
        <v>28</v>
      </c>
      <c r="E34">
        <f>_xlfn.STDEV.S($C$7:C34)</f>
        <v>2.0714741830409791</v>
      </c>
      <c r="F34">
        <f t="shared" si="0"/>
        <v>-0.93101398239018107</v>
      </c>
      <c r="G34">
        <f t="shared" si="1"/>
        <v>-0.36446574183032626</v>
      </c>
    </row>
    <row r="35" spans="1:7" x14ac:dyDescent="0.25">
      <c r="B35">
        <f>AVERAGE($C$6:C35)</f>
        <v>4.9655172413793105</v>
      </c>
      <c r="C35">
        <v>2</v>
      </c>
      <c r="D35">
        <v>29</v>
      </c>
      <c r="E35">
        <f>_xlfn.STDEV.S($C$7:C35)</f>
        <v>2.1125941842180951</v>
      </c>
      <c r="F35">
        <f t="shared" si="0"/>
        <v>-0.96302582569765249</v>
      </c>
      <c r="G35">
        <f t="shared" si="1"/>
        <v>-0.37779396387745035</v>
      </c>
    </row>
    <row r="36" spans="1:7" x14ac:dyDescent="0.25">
      <c r="A36" t="s">
        <v>5</v>
      </c>
      <c r="B36">
        <f>AVERAGE($C$6:C36)</f>
        <v>5</v>
      </c>
      <c r="C36">
        <v>6</v>
      </c>
      <c r="D36">
        <v>30</v>
      </c>
      <c r="E36" s="1">
        <f>_xlfn.STDEV.S($C$7:C36)</f>
        <v>2.0844250013389538</v>
      </c>
      <c r="F36" s="1">
        <f t="shared" si="0"/>
        <v>-0.95949722283856576</v>
      </c>
      <c r="G36" s="1">
        <f t="shared" si="1"/>
        <v>-0.36514837167011072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&amp; Analysis</vt:lpstr>
      <vt:lpstr>Error Types</vt:lpstr>
      <vt:lpstr>Waldo Analysis</vt:lpstr>
    </vt:vector>
  </TitlesOfParts>
  <Company>FINRA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Saggar, Prem</dc:creator>
  <cp:lastModifiedBy>Saggar, Prem</cp:lastModifiedBy>
  <dcterms:created xsi:type="dcterms:W3CDTF">2018-10-08T14:19:47Z</dcterms:created>
  <dcterms:modified xsi:type="dcterms:W3CDTF">2018-10-10T16:56:52Z</dcterms:modified>
</cp:coreProperties>
</file>